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ystal.lawrence\Desktop\"/>
    </mc:Choice>
  </mc:AlternateContent>
  <xr:revisionPtr revIDLastSave="0" documentId="8_{9340E284-764E-4444-93C3-D560099AE753}" xr6:coauthVersionLast="47" xr6:coauthVersionMax="47" xr10:uidLastSave="{00000000-0000-0000-0000-000000000000}"/>
  <workbookProtection workbookPassword="DC3E" lockStructure="1"/>
  <bookViews>
    <workbookView xWindow="28680" yWindow="-120" windowWidth="29040" windowHeight="15720" activeTab="1" xr2:uid="{00000000-000D-0000-FFFF-FFFF00000000}"/>
  </bookViews>
  <sheets>
    <sheet name="Disablity Calculation" sheetId="1" r:id="rId1"/>
    <sheet name="Disablity Calculation $500 Max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6" l="1"/>
  <c r="D35" i="1"/>
  <c r="F39" i="6"/>
  <c r="D39" i="6"/>
  <c r="E35" i="6"/>
  <c r="D29" i="6"/>
  <c r="B13" i="6"/>
  <c r="E13" i="6" s="1"/>
  <c r="B18" i="6" s="1"/>
  <c r="B13" i="1"/>
  <c r="B24" i="6" l="1"/>
  <c r="D24" i="6"/>
  <c r="D39" i="1"/>
  <c r="F39" i="1"/>
  <c r="F24" i="6" l="1"/>
  <c r="E35" i="1"/>
  <c r="D36" i="6" l="1"/>
  <c r="B29" i="6"/>
  <c r="G29" i="6" s="1"/>
  <c r="G30" i="6" s="1"/>
  <c r="D29" i="1"/>
  <c r="E13" i="1"/>
  <c r="B18" i="1" s="1"/>
  <c r="E18" i="1" s="1"/>
  <c r="E36" i="6" l="1"/>
  <c r="E37" i="6" s="1"/>
  <c r="D37" i="6"/>
  <c r="B24" i="1"/>
  <c r="D24" i="1"/>
  <c r="F24" i="1" l="1"/>
  <c r="B29" i="1" s="1"/>
  <c r="G29" i="1" s="1"/>
  <c r="G30" i="1" s="1"/>
  <c r="D36" i="1" l="1"/>
  <c r="E36" i="1" s="1"/>
  <c r="E37" i="1" s="1"/>
  <c r="D37" i="1" l="1"/>
</calcChain>
</file>

<file path=xl/sharedStrings.xml><?xml version="1.0" encoding="utf-8"?>
<sst xmlns="http://schemas.openxmlformats.org/spreadsheetml/2006/main" count="86" uniqueCount="35">
  <si>
    <t>SHORT TERM DISABILITY CALCULATION</t>
  </si>
  <si>
    <t>Coordination of Short Term Disability Benefits and Other Paid Leave Formula.</t>
  </si>
  <si>
    <t xml:space="preserve">Hourly Wage </t>
  </si>
  <si>
    <t>X</t>
  </si>
  <si>
    <t>40  =</t>
  </si>
  <si>
    <t>Weekly Wage</t>
  </si>
  <si>
    <t>60% =</t>
  </si>
  <si>
    <t>(MAX $500.)</t>
  </si>
  <si>
    <t>-</t>
  </si>
  <si>
    <t>Benefit Amount = amount that can be paid by other sources.</t>
  </si>
  <si>
    <t>(annual, sick, donated, personal, etc.)</t>
  </si>
  <si>
    <t>Disability Benefit Amount</t>
  </si>
  <si>
    <t>=</t>
  </si>
  <si>
    <t>Amount that can be paid / hourly wage = number of hours that can be paid from other sources of pmt.</t>
  </si>
  <si>
    <t>/</t>
  </si>
  <si>
    <t>Employee</t>
  </si>
  <si>
    <t>Hours per payroll</t>
  </si>
  <si>
    <t>Disability</t>
  </si>
  <si>
    <t>Week</t>
  </si>
  <si>
    <t>Pay Period</t>
  </si>
  <si>
    <t>Paid Leave</t>
  </si>
  <si>
    <t>Type</t>
  </si>
  <si>
    <t>RMD</t>
  </si>
  <si>
    <t>RMD check is mailed weekly</t>
  </si>
  <si>
    <t xml:space="preserve">Current Gross Pay </t>
  </si>
  <si>
    <t>Employee ID</t>
  </si>
  <si>
    <t>Max $500</t>
  </si>
  <si>
    <t>* Fewer hours are needed to cover insurance premiums - based on benefits and salary</t>
  </si>
  <si>
    <t>RMD Disability</t>
  </si>
  <si>
    <t xml:space="preserve"> check is bi-weekly</t>
  </si>
  <si>
    <t>Hours of Leave per week</t>
  </si>
  <si>
    <t>X 80 hrs</t>
  </si>
  <si>
    <t>Hours listed above - amount needed to receive your pay @100% (60% RMD + 40%agency)</t>
  </si>
  <si>
    <t>Agency</t>
  </si>
  <si>
    <t>Enter full compensation total from Job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</si>
</sst>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&quot;$&quot;#,##0.0000_);[Red]\(&quot;$&quot;#,##0.0000\)"/>
    <numFmt numFmtId="166" formatCode="_(&quot;$&quot;* #,##0.00000_);_(&quot;$&quot;* \(#,##0.00000\);_(&quot;$&quot;* &quot;-&quot;??_);_(@_)"/>
    <numFmt numFmtId="167" formatCode="_(&quot;$&quot;* #,##0.000_);_(&quot;$&quot;* \(#,##0.000\);_(&quot;$&quot;* &quot;-&quot;??_);_(@_)"/>
    <numFmt numFmtId="168" formatCode="&quot;$&quot;#,##0.000_);[Red]\(&quot;$&quot;#,##0.000\)"/>
    <numFmt numFmtId="169" formatCode="_(&quot;$&quot;* #,##0.000000_);_(&quot;$&quot;* \(#,##0.000000\);_(&quot;$&quot;* &quot;-&quot;??_);_(@_)"/>
    <numFmt numFmtId="170" formatCode="&quot;$&quot;#,##0.000000_);[Red]\(&quot;$&quot;#,##0.000000\)"/>
    <numFmt numFmtId="171" formatCode="0.00000"/>
    <numFmt numFmtId="172" formatCode="0.000000"/>
  </numFmts>
  <fonts count="24">
    <font>
      <sz val="10"/>
      <name val="Arial"/>
    </font>
    <font>
      <sz val="11"/>
      <name val="Helvetica"/>
      <family val="2"/>
    </font>
    <font>
      <b/>
      <sz val="11"/>
      <name val="Helvetica"/>
      <family val="2"/>
    </font>
    <font>
      <sz val="8"/>
      <name val="Arial"/>
      <family val="2"/>
    </font>
    <font>
      <b/>
      <u/>
      <sz val="11"/>
      <name val="Helvetica"/>
      <family val="2"/>
    </font>
    <font>
      <i/>
      <sz val="8.5"/>
      <color indexed="23"/>
      <name val="Lucida Bright"/>
      <family val="1"/>
    </font>
    <font>
      <sz val="10"/>
      <name val="Lucida Bright"/>
      <family val="1"/>
    </font>
    <font>
      <b/>
      <sz val="11"/>
      <name val="MS Sans Serif"/>
      <family val="2"/>
    </font>
    <font>
      <b/>
      <u/>
      <sz val="14"/>
      <name val="Geneva"/>
      <family val="2"/>
    </font>
    <font>
      <b/>
      <sz val="12"/>
      <name val="Helvetica"/>
      <family val="2"/>
    </font>
    <font>
      <b/>
      <sz val="10"/>
      <name val="Helvetica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b/>
      <sz val="11"/>
      <color rgb="FF7030A0"/>
      <name val="Helvetica"/>
      <family val="2"/>
    </font>
    <font>
      <b/>
      <sz val="11"/>
      <color theme="1"/>
      <name val="Helvetica"/>
      <family val="2"/>
    </font>
    <font>
      <b/>
      <sz val="16"/>
      <color theme="1"/>
      <name val="Helvetica"/>
      <family val="2"/>
    </font>
    <font>
      <b/>
      <sz val="12"/>
      <color rgb="FFFF0000"/>
      <name val="Helvetica"/>
    </font>
    <font>
      <b/>
      <sz val="14"/>
      <name val="Helvetica"/>
      <family val="2"/>
    </font>
    <font>
      <b/>
      <u/>
      <sz val="18"/>
      <name val="Geneva"/>
      <family val="2"/>
    </font>
    <font>
      <sz val="9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/>
    <xf numFmtId="49" fontId="0" fillId="0" borderId="0" xfId="0" applyNumberFormat="1"/>
    <xf numFmtId="49" fontId="1" fillId="0" borderId="1" xfId="0" applyNumberFormat="1" applyFont="1" applyBorder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0" fillId="0" borderId="1" xfId="0" applyBorder="1" applyAlignment="1">
      <alignment horizontal="center"/>
    </xf>
    <xf numFmtId="0" fontId="9" fillId="0" borderId="0" xfId="0" applyFont="1"/>
    <xf numFmtId="0" fontId="0" fillId="2" borderId="0" xfId="0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1" xfId="0" applyFont="1" applyFill="1" applyBorder="1"/>
    <xf numFmtId="9" fontId="1" fillId="2" borderId="0" xfId="0" applyNumberFormat="1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/>
    <xf numFmtId="0" fontId="7" fillId="2" borderId="0" xfId="0" applyFont="1" applyFill="1"/>
    <xf numFmtId="49" fontId="0" fillId="2" borderId="0" xfId="0" applyNumberFormat="1" applyFill="1"/>
    <xf numFmtId="0" fontId="0" fillId="2" borderId="4" xfId="0" applyFill="1" applyBorder="1"/>
    <xf numFmtId="0" fontId="2" fillId="2" borderId="2" xfId="0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0" fillId="2" borderId="6" xfId="0" applyFill="1" applyBorder="1"/>
    <xf numFmtId="0" fontId="0" fillId="2" borderId="11" xfId="0" applyFill="1" applyBorder="1"/>
    <xf numFmtId="49" fontId="1" fillId="2" borderId="10" xfId="0" applyNumberFormat="1" applyFont="1" applyFill="1" applyBorder="1"/>
    <xf numFmtId="0" fontId="0" fillId="2" borderId="8" xfId="0" applyFill="1" applyBorder="1"/>
    <xf numFmtId="0" fontId="0" fillId="2" borderId="7" xfId="0" applyFill="1" applyBorder="1"/>
    <xf numFmtId="8" fontId="4" fillId="2" borderId="0" xfId="0" applyNumberFormat="1" applyFont="1" applyFill="1" applyAlignment="1">
      <alignment horizontal="center"/>
    </xf>
    <xf numFmtId="0" fontId="0" fillId="2" borderId="9" xfId="0" applyFill="1" applyBorder="1"/>
    <xf numFmtId="0" fontId="10" fillId="2" borderId="0" xfId="0" applyFont="1" applyFill="1"/>
    <xf numFmtId="0" fontId="1" fillId="2" borderId="11" xfId="0" applyFont="1" applyFill="1" applyBorder="1"/>
    <xf numFmtId="0" fontId="11" fillId="2" borderId="2" xfId="0" applyFont="1" applyFill="1" applyBorder="1"/>
    <xf numFmtId="0" fontId="8" fillId="0" borderId="0" xfId="0" applyFont="1" applyAlignment="1">
      <alignment horizontal="center"/>
    </xf>
    <xf numFmtId="0" fontId="13" fillId="2" borderId="0" xfId="0" applyFont="1" applyFill="1"/>
    <xf numFmtId="0" fontId="0" fillId="0" borderId="0" xfId="0" applyAlignment="1">
      <alignment horizontal="center"/>
    </xf>
    <xf numFmtId="0" fontId="14" fillId="0" borderId="1" xfId="0" applyFont="1" applyBorder="1"/>
    <xf numFmtId="0" fontId="2" fillId="3" borderId="0" xfId="0" applyFont="1" applyFill="1" applyAlignment="1">
      <alignment horizontal="left"/>
    </xf>
    <xf numFmtId="0" fontId="1" fillId="3" borderId="1" xfId="0" applyFont="1" applyFill="1" applyBorder="1"/>
    <xf numFmtId="165" fontId="9" fillId="0" borderId="0" xfId="0" applyNumberFormat="1" applyFont="1" applyAlignment="1">
      <alignment horizontal="left"/>
    </xf>
    <xf numFmtId="0" fontId="2" fillId="0" borderId="0" xfId="0" applyFont="1"/>
    <xf numFmtId="8" fontId="4" fillId="0" borderId="0" xfId="0" applyNumberFormat="1" applyFont="1"/>
    <xf numFmtId="8" fontId="4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/>
    <xf numFmtId="49" fontId="1" fillId="0" borderId="0" xfId="0" applyNumberFormat="1" applyFont="1" applyAlignment="1">
      <alignment horizontal="center"/>
    </xf>
    <xf numFmtId="166" fontId="1" fillId="0" borderId="0" xfId="1" applyNumberFormat="1" applyFont="1" applyFill="1" applyBorder="1"/>
    <xf numFmtId="0" fontId="2" fillId="0" borderId="0" xfId="0" applyFont="1" applyAlignment="1">
      <alignment horizontal="left"/>
    </xf>
    <xf numFmtId="44" fontId="1" fillId="0" borderId="0" xfId="1" applyFont="1" applyFill="1" applyBorder="1"/>
    <xf numFmtId="9" fontId="1" fillId="0" borderId="0" xfId="0" applyNumberFormat="1" applyFont="1"/>
    <xf numFmtId="0" fontId="16" fillId="0" borderId="0" xfId="0" applyFont="1"/>
    <xf numFmtId="167" fontId="14" fillId="0" borderId="0" xfId="1" applyNumberFormat="1" applyFont="1" applyFill="1" applyBorder="1"/>
    <xf numFmtId="6" fontId="17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0" fillId="0" borderId="0" xfId="0" applyFont="1"/>
    <xf numFmtId="164" fontId="1" fillId="0" borderId="0" xfId="1" applyNumberFormat="1" applyFont="1" applyFill="1" applyBorder="1" applyAlignment="1"/>
    <xf numFmtId="2" fontId="2" fillId="0" borderId="0" xfId="0" applyNumberFormat="1" applyFont="1" applyAlignment="1">
      <alignment horizontal="center"/>
    </xf>
    <xf numFmtId="0" fontId="7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1" fillId="0" borderId="0" xfId="0" applyFont="1"/>
    <xf numFmtId="0" fontId="18" fillId="3" borderId="1" xfId="0" applyFont="1" applyFill="1" applyBorder="1"/>
    <xf numFmtId="0" fontId="5" fillId="0" borderId="0" xfId="0" applyFont="1" applyAlignment="1">
      <alignment horizontal="right"/>
    </xf>
    <xf numFmtId="0" fontId="0" fillId="3" borderId="1" xfId="0" applyFill="1" applyBorder="1"/>
    <xf numFmtId="6" fontId="19" fillId="3" borderId="1" xfId="0" applyNumberFormat="1" applyFont="1" applyFill="1" applyBorder="1" applyAlignment="1">
      <alignment horizontal="center"/>
    </xf>
    <xf numFmtId="168" fontId="1" fillId="2" borderId="10" xfId="0" applyNumberFormat="1" applyFont="1" applyFill="1" applyBorder="1" applyAlignment="1">
      <alignment horizontal="center"/>
    </xf>
    <xf numFmtId="168" fontId="4" fillId="2" borderId="0" xfId="0" applyNumberFormat="1" applyFont="1" applyFill="1"/>
    <xf numFmtId="168" fontId="1" fillId="2" borderId="3" xfId="0" applyNumberFormat="1" applyFont="1" applyFill="1" applyBorder="1" applyAlignment="1">
      <alignment horizontal="center"/>
    </xf>
    <xf numFmtId="168" fontId="1" fillId="2" borderId="0" xfId="0" applyNumberFormat="1" applyFont="1" applyFill="1"/>
    <xf numFmtId="0" fontId="1" fillId="4" borderId="0" xfId="0" applyFont="1" applyFill="1"/>
    <xf numFmtId="0" fontId="0" fillId="4" borderId="0" xfId="0" applyFill="1"/>
    <xf numFmtId="0" fontId="12" fillId="4" borderId="0" xfId="0" applyFont="1" applyFill="1"/>
    <xf numFmtId="2" fontId="1" fillId="4" borderId="0" xfId="0" applyNumberFormat="1" applyFont="1" applyFill="1" applyAlignment="1">
      <alignment horizontal="center"/>
    </xf>
    <xf numFmtId="0" fontId="22" fillId="4" borderId="0" xfId="0" applyFont="1" applyFill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3" fillId="4" borderId="0" xfId="0" applyFont="1" applyFill="1"/>
    <xf numFmtId="49" fontId="1" fillId="2" borderId="11" xfId="0" applyNumberFormat="1" applyFont="1" applyFill="1" applyBorder="1" applyAlignment="1">
      <alignment horizontal="center"/>
    </xf>
    <xf numFmtId="168" fontId="1" fillId="2" borderId="11" xfId="0" applyNumberFormat="1" applyFont="1" applyFill="1" applyBorder="1" applyAlignment="1">
      <alignment horizontal="center"/>
    </xf>
    <xf numFmtId="168" fontId="1" fillId="5" borderId="10" xfId="0" applyNumberFormat="1" applyFont="1" applyFill="1" applyBorder="1" applyAlignment="1">
      <alignment horizontal="center"/>
    </xf>
    <xf numFmtId="169" fontId="1" fillId="2" borderId="1" xfId="1" applyNumberFormat="1" applyFont="1" applyFill="1" applyBorder="1" applyAlignment="1"/>
    <xf numFmtId="166" fontId="1" fillId="2" borderId="1" xfId="1" applyNumberFormat="1" applyFont="1" applyFill="1" applyBorder="1"/>
    <xf numFmtId="171" fontId="1" fillId="2" borderId="1" xfId="0" applyNumberFormat="1" applyFont="1" applyFill="1" applyBorder="1"/>
    <xf numFmtId="169" fontId="1" fillId="5" borderId="1" xfId="1" applyNumberFormat="1" applyFont="1" applyFill="1" applyBorder="1" applyAlignment="1"/>
    <xf numFmtId="172" fontId="1" fillId="5" borderId="1" xfId="0" applyNumberFormat="1" applyFont="1" applyFill="1" applyBorder="1"/>
    <xf numFmtId="170" fontId="1" fillId="2" borderId="11" xfId="0" applyNumberFormat="1" applyFont="1" applyFill="1" applyBorder="1" applyAlignment="1">
      <alignment horizontal="center"/>
    </xf>
    <xf numFmtId="169" fontId="1" fillId="5" borderId="1" xfId="1" applyNumberFormat="1" applyFont="1" applyFill="1" applyBorder="1"/>
    <xf numFmtId="169" fontId="1" fillId="2" borderId="1" xfId="1" applyNumberFormat="1" applyFont="1" applyFill="1" applyBorder="1"/>
    <xf numFmtId="0" fontId="21" fillId="0" borderId="0" xfId="0" applyFont="1" applyAlignment="1">
      <alignment horizontal="center"/>
    </xf>
    <xf numFmtId="170" fontId="20" fillId="3" borderId="1" xfId="0" applyNumberFormat="1" applyFont="1" applyFill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left"/>
    </xf>
    <xf numFmtId="8" fontId="1" fillId="2" borderId="11" xfId="0" applyNumberFormat="1" applyFont="1" applyFill="1" applyBorder="1" applyAlignment="1">
      <alignment horizontal="center"/>
    </xf>
    <xf numFmtId="169" fontId="1" fillId="3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ECFF"/>
      <color rgb="FF4CBDF6"/>
      <color rgb="FFC8B104"/>
      <color rgb="FFFC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15</xdr:row>
      <xdr:rowOff>19050</xdr:rowOff>
    </xdr:from>
    <xdr:to>
      <xdr:col>0</xdr:col>
      <xdr:colOff>247650</xdr:colOff>
      <xdr:row>15</xdr:row>
      <xdr:rowOff>161925</xdr:rowOff>
    </xdr:to>
    <xdr:pic>
      <xdr:nvPicPr>
        <xdr:cNvPr id="1042" name="Picture 18" descr="MCBD14565_0000[1]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60007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10</xdr:row>
      <xdr:rowOff>9525</xdr:rowOff>
    </xdr:from>
    <xdr:to>
      <xdr:col>0</xdr:col>
      <xdr:colOff>247650</xdr:colOff>
      <xdr:row>10</xdr:row>
      <xdr:rowOff>152400</xdr:rowOff>
    </xdr:to>
    <xdr:pic>
      <xdr:nvPicPr>
        <xdr:cNvPr id="1043" name="Picture 19" descr="MCBD14565_0000[1]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5343525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20</xdr:row>
      <xdr:rowOff>19050</xdr:rowOff>
    </xdr:from>
    <xdr:to>
      <xdr:col>0</xdr:col>
      <xdr:colOff>219075</xdr:colOff>
      <xdr:row>20</xdr:row>
      <xdr:rowOff>161925</xdr:rowOff>
    </xdr:to>
    <xdr:pic>
      <xdr:nvPicPr>
        <xdr:cNvPr id="1044" name="Picture 20" descr="MCBD14565_0000[1]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66484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26</xdr:row>
      <xdr:rowOff>9525</xdr:rowOff>
    </xdr:from>
    <xdr:to>
      <xdr:col>0</xdr:col>
      <xdr:colOff>228600</xdr:colOff>
      <xdr:row>26</xdr:row>
      <xdr:rowOff>152400</xdr:rowOff>
    </xdr:to>
    <xdr:pic>
      <xdr:nvPicPr>
        <xdr:cNvPr id="1045" name="Picture 21" descr="MCBD14565_0000[1]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7553325"/>
          <a:ext cx="142875" cy="142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15</xdr:row>
      <xdr:rowOff>19050</xdr:rowOff>
    </xdr:from>
    <xdr:to>
      <xdr:col>0</xdr:col>
      <xdr:colOff>247650</xdr:colOff>
      <xdr:row>15</xdr:row>
      <xdr:rowOff>161925</xdr:rowOff>
    </xdr:to>
    <xdr:pic>
      <xdr:nvPicPr>
        <xdr:cNvPr id="2" name="Picture 18" descr="MCBD14565_0000[1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59080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10</xdr:row>
      <xdr:rowOff>9525</xdr:rowOff>
    </xdr:from>
    <xdr:to>
      <xdr:col>0</xdr:col>
      <xdr:colOff>247650</xdr:colOff>
      <xdr:row>10</xdr:row>
      <xdr:rowOff>152400</xdr:rowOff>
    </xdr:to>
    <xdr:pic>
      <xdr:nvPicPr>
        <xdr:cNvPr id="3" name="Picture 19" descr="MCBD14565_0000[1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240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20</xdr:row>
      <xdr:rowOff>19050</xdr:rowOff>
    </xdr:from>
    <xdr:to>
      <xdr:col>0</xdr:col>
      <xdr:colOff>219075</xdr:colOff>
      <xdr:row>20</xdr:row>
      <xdr:rowOff>161925</xdr:rowOff>
    </xdr:to>
    <xdr:pic>
      <xdr:nvPicPr>
        <xdr:cNvPr id="4" name="Picture 20" descr="MCBD14565_0000[1]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267075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26</xdr:row>
      <xdr:rowOff>9525</xdr:rowOff>
    </xdr:from>
    <xdr:to>
      <xdr:col>0</xdr:col>
      <xdr:colOff>228600</xdr:colOff>
      <xdr:row>26</xdr:row>
      <xdr:rowOff>152400</xdr:rowOff>
    </xdr:to>
    <xdr:pic>
      <xdr:nvPicPr>
        <xdr:cNvPr id="5" name="Picture 21" descr="MCBD14565_0000[1]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41719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480304</xdr:colOff>
      <xdr:row>13</xdr:row>
      <xdr:rowOff>9525</xdr:rowOff>
    </xdr:from>
    <xdr:to>
      <xdr:col>21</xdr:col>
      <xdr:colOff>532683</xdr:colOff>
      <xdr:row>21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8354" y="2390775"/>
          <a:ext cx="8615354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opLeftCell="A8" zoomScaleNormal="100" workbookViewId="0">
      <selection activeCell="D36" sqref="D36"/>
    </sheetView>
  </sheetViews>
  <sheetFormatPr defaultRowHeight="13.2"/>
  <cols>
    <col min="1" max="1" width="6.109375" customWidth="1"/>
    <col min="2" max="2" width="18.5546875" customWidth="1"/>
    <col min="3" max="3" width="2.5546875" style="4" customWidth="1"/>
    <col min="4" max="4" width="18.44140625" customWidth="1"/>
    <col min="5" max="5" width="17.44140625" customWidth="1"/>
    <col min="6" max="6" width="9.109375" customWidth="1"/>
    <col min="12" max="12" width="7" customWidth="1"/>
    <col min="13" max="13" width="15.109375" customWidth="1"/>
    <col min="14" max="15" width="14" customWidth="1"/>
    <col min="16" max="16" width="13.6640625" customWidth="1"/>
    <col min="17" max="17" width="12" customWidth="1"/>
    <col min="18" max="18" width="12.44140625" customWidth="1"/>
    <col min="19" max="19" width="12.6640625" customWidth="1"/>
  </cols>
  <sheetData>
    <row r="1" spans="1:21" ht="22.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9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13.8">
      <c r="B2" s="1"/>
      <c r="C2" s="3"/>
      <c r="D2" s="1"/>
      <c r="E2" s="1"/>
      <c r="F2" s="1"/>
      <c r="G2" s="1"/>
      <c r="H2" s="1"/>
      <c r="I2" s="1"/>
      <c r="J2" s="1"/>
      <c r="K2" s="1"/>
    </row>
    <row r="3" spans="1:21" ht="21">
      <c r="A3" s="101"/>
      <c r="B3" s="101"/>
      <c r="C3" s="101"/>
      <c r="D3" s="101"/>
      <c r="E3" s="69"/>
      <c r="F3" s="10"/>
      <c r="G3" s="97">
        <v>17.52</v>
      </c>
      <c r="H3" s="97"/>
      <c r="I3" s="97"/>
      <c r="J3" s="97"/>
      <c r="K3" s="45" t="s">
        <v>34</v>
      </c>
      <c r="L3" s="49"/>
      <c r="N3" s="49"/>
      <c r="O3" s="49"/>
      <c r="P3" s="49"/>
      <c r="Q3" s="10"/>
      <c r="R3" s="98"/>
      <c r="S3" s="98"/>
      <c r="T3" s="98"/>
      <c r="U3" s="98"/>
    </row>
    <row r="4" spans="1:21">
      <c r="A4" s="6" t="s">
        <v>15</v>
      </c>
      <c r="C4" s="7"/>
      <c r="D4" s="6"/>
      <c r="E4" s="70" t="s">
        <v>25</v>
      </c>
      <c r="F4" s="6"/>
      <c r="G4" s="6"/>
      <c r="H4" s="6"/>
      <c r="I4" s="8"/>
      <c r="L4" s="6"/>
      <c r="N4" s="7"/>
      <c r="O4" s="6"/>
      <c r="P4" s="6"/>
      <c r="Q4" s="6"/>
      <c r="R4" s="6"/>
      <c r="S4" s="6"/>
      <c r="T4" s="8"/>
    </row>
    <row r="5" spans="1:21" ht="7.5" customHeight="1">
      <c r="A5" s="41"/>
      <c r="B5" s="1"/>
      <c r="C5" s="3"/>
      <c r="D5" s="1"/>
      <c r="E5" s="1"/>
      <c r="F5" s="1"/>
      <c r="G5" s="1"/>
      <c r="H5" s="1"/>
      <c r="I5" s="1"/>
      <c r="J5" s="1"/>
      <c r="K5" s="1"/>
      <c r="L5" s="41"/>
      <c r="M5" s="1"/>
      <c r="N5" s="3"/>
      <c r="O5" s="1"/>
      <c r="P5" s="1"/>
      <c r="Q5" s="1"/>
      <c r="R5" s="1"/>
      <c r="S5" s="1"/>
      <c r="T5" s="1"/>
      <c r="U5" s="1"/>
    </row>
    <row r="6" spans="1:21" ht="13.8">
      <c r="A6" s="9"/>
      <c r="B6" s="2"/>
      <c r="C6" s="5"/>
      <c r="D6" s="2"/>
      <c r="E6" s="2"/>
      <c r="F6" s="42"/>
      <c r="G6" s="2"/>
      <c r="H6" s="2"/>
      <c r="I6" s="2"/>
      <c r="J6" s="2"/>
      <c r="K6" s="1"/>
      <c r="L6" s="41"/>
      <c r="M6" s="1"/>
      <c r="N6" s="3"/>
      <c r="O6" s="1"/>
      <c r="P6" s="1"/>
      <c r="Q6" s="50"/>
      <c r="R6" s="1"/>
      <c r="S6" s="1"/>
      <c r="T6" s="1"/>
      <c r="U6" s="1"/>
    </row>
    <row r="7" spans="1:21" ht="13.8">
      <c r="A7" s="11"/>
      <c r="B7" s="12"/>
      <c r="C7" s="13"/>
      <c r="D7" s="12"/>
      <c r="E7" s="12"/>
      <c r="F7" s="12"/>
      <c r="G7" s="12"/>
      <c r="H7" s="12"/>
      <c r="I7" s="12"/>
      <c r="J7" s="12"/>
      <c r="K7" s="1"/>
      <c r="L7" s="41"/>
      <c r="M7" s="1"/>
      <c r="N7" s="3"/>
      <c r="O7" s="1"/>
      <c r="P7" s="1"/>
      <c r="Q7" s="1"/>
      <c r="R7" s="1"/>
      <c r="S7" s="1"/>
      <c r="T7" s="1"/>
      <c r="U7" s="1"/>
    </row>
    <row r="8" spans="1:21" ht="13.8">
      <c r="A8" s="11"/>
      <c r="B8" s="14" t="s">
        <v>1</v>
      </c>
      <c r="C8" s="13"/>
      <c r="D8" s="12"/>
      <c r="E8" s="12"/>
      <c r="F8" s="12"/>
      <c r="G8" s="12"/>
      <c r="H8" s="12"/>
      <c r="I8" s="12"/>
      <c r="J8" s="12"/>
      <c r="K8" s="1"/>
      <c r="L8" s="41"/>
      <c r="M8" s="46"/>
      <c r="N8" s="3"/>
      <c r="O8" s="1"/>
      <c r="P8" s="1"/>
      <c r="Q8" s="1"/>
      <c r="R8" s="1"/>
      <c r="S8" s="1"/>
      <c r="T8" s="1"/>
      <c r="U8" s="1"/>
    </row>
    <row r="9" spans="1:21" ht="13.8">
      <c r="A9" s="11"/>
      <c r="B9" s="12"/>
      <c r="C9" s="12"/>
      <c r="D9" s="12"/>
      <c r="E9" s="12"/>
      <c r="F9" s="12"/>
      <c r="G9" s="12"/>
      <c r="H9" s="12"/>
      <c r="I9" s="12"/>
      <c r="J9" s="12"/>
      <c r="K9" s="1"/>
      <c r="L9" s="41"/>
      <c r="M9" s="46"/>
      <c r="N9" s="3"/>
      <c r="O9" s="1"/>
      <c r="P9" s="1"/>
      <c r="Q9" s="1"/>
      <c r="R9" s="1"/>
      <c r="S9" s="1"/>
      <c r="T9" s="1"/>
      <c r="U9" s="1"/>
    </row>
    <row r="10" spans="1:21" ht="13.8">
      <c r="A10" s="11"/>
      <c r="B10" s="12"/>
      <c r="C10" s="13"/>
      <c r="D10" s="12"/>
      <c r="E10" s="12"/>
      <c r="F10" s="12"/>
      <c r="G10" s="12"/>
      <c r="H10" s="12"/>
      <c r="I10" s="12"/>
      <c r="J10" s="12"/>
      <c r="K10" s="1"/>
      <c r="L10" s="41"/>
      <c r="M10" s="1"/>
      <c r="N10" s="3"/>
      <c r="O10" s="1"/>
      <c r="P10" s="1"/>
      <c r="Q10" s="1"/>
      <c r="R10" s="1"/>
      <c r="S10" s="1"/>
      <c r="T10" s="1"/>
      <c r="U10" s="1"/>
    </row>
    <row r="11" spans="1:21" ht="13.8">
      <c r="A11" s="11"/>
      <c r="B11" s="12" t="s">
        <v>2</v>
      </c>
      <c r="C11" s="15" t="s">
        <v>3</v>
      </c>
      <c r="D11" s="12" t="s">
        <v>4</v>
      </c>
      <c r="E11" s="12" t="s">
        <v>5</v>
      </c>
      <c r="F11" s="12"/>
      <c r="G11" s="12"/>
      <c r="H11" s="12"/>
      <c r="I11" s="12"/>
      <c r="J11" s="12"/>
      <c r="K11" s="1"/>
      <c r="L11" s="41"/>
      <c r="M11" s="1"/>
      <c r="N11" s="51"/>
      <c r="O11" s="1"/>
      <c r="P11" s="1"/>
      <c r="Q11" s="1"/>
      <c r="R11" s="1"/>
      <c r="S11" s="1"/>
      <c r="T11" s="1"/>
      <c r="U11" s="1"/>
    </row>
    <row r="12" spans="1:21" ht="7.5" customHeight="1">
      <c r="A12" s="11"/>
      <c r="B12" s="12"/>
      <c r="C12" s="15"/>
      <c r="D12" s="12"/>
      <c r="E12" s="12"/>
      <c r="F12" s="12"/>
      <c r="G12" s="12"/>
      <c r="H12" s="12"/>
      <c r="I12" s="12"/>
      <c r="J12" s="12"/>
      <c r="K12" s="1"/>
      <c r="L12" s="41"/>
      <c r="M12" s="1"/>
      <c r="N12" s="51"/>
      <c r="O12" s="1"/>
      <c r="P12" s="1"/>
      <c r="Q12" s="1"/>
      <c r="R12" s="1"/>
      <c r="S12" s="1"/>
      <c r="T12" s="1"/>
      <c r="U12" s="1"/>
    </row>
    <row r="13" spans="1:21" ht="13.8">
      <c r="A13" s="11"/>
      <c r="B13" s="94">
        <f>G3</f>
        <v>17.52</v>
      </c>
      <c r="C13" s="15" t="s">
        <v>3</v>
      </c>
      <c r="D13" s="43" t="s">
        <v>4</v>
      </c>
      <c r="E13" s="89">
        <f>B13*40</f>
        <v>700.8</v>
      </c>
      <c r="F13" s="12"/>
      <c r="G13" s="12"/>
      <c r="H13" s="12"/>
      <c r="I13" s="12"/>
      <c r="J13" s="12"/>
      <c r="K13" s="1"/>
      <c r="L13" s="41"/>
      <c r="M13" s="52"/>
      <c r="N13" s="51"/>
      <c r="O13" s="53"/>
      <c r="P13" s="54"/>
      <c r="Q13" s="1"/>
      <c r="R13" s="1"/>
      <c r="S13" s="1"/>
      <c r="T13" s="1"/>
      <c r="U13" s="1"/>
    </row>
    <row r="14" spans="1:21" ht="7.5" customHeight="1">
      <c r="A14" s="11"/>
      <c r="B14" s="12">
        <v>25</v>
      </c>
      <c r="C14" s="15"/>
      <c r="D14" s="12"/>
      <c r="E14" s="12"/>
      <c r="F14" s="12"/>
      <c r="G14" s="12"/>
      <c r="H14" s="12"/>
      <c r="I14" s="12"/>
      <c r="J14" s="12"/>
      <c r="K14" s="1"/>
      <c r="L14" s="41"/>
      <c r="M14" s="1"/>
      <c r="N14" s="51"/>
      <c r="O14" s="1"/>
      <c r="P14" s="1"/>
      <c r="Q14" s="1"/>
      <c r="R14" s="1"/>
      <c r="S14" s="1"/>
      <c r="T14" s="1"/>
      <c r="U14" s="1"/>
    </row>
    <row r="15" spans="1:21" ht="7.5" customHeight="1">
      <c r="A15" s="11"/>
      <c r="B15" s="12"/>
      <c r="C15" s="15"/>
      <c r="D15" s="12"/>
      <c r="E15" s="12"/>
      <c r="F15" s="12"/>
      <c r="G15" s="12"/>
      <c r="H15" s="12"/>
      <c r="I15" s="12"/>
      <c r="J15" s="12"/>
      <c r="K15" s="1"/>
      <c r="L15" s="41"/>
      <c r="M15" s="1"/>
      <c r="N15" s="51"/>
      <c r="O15" s="1"/>
      <c r="P15" s="1"/>
      <c r="Q15" s="1"/>
      <c r="R15" s="1"/>
      <c r="S15" s="1"/>
      <c r="T15" s="1"/>
      <c r="U15" s="1"/>
    </row>
    <row r="16" spans="1:21" ht="13.8">
      <c r="A16" s="11"/>
      <c r="B16" s="12" t="s">
        <v>5</v>
      </c>
      <c r="C16" s="15" t="s">
        <v>3</v>
      </c>
      <c r="D16" s="17" t="s">
        <v>6</v>
      </c>
      <c r="E16" s="12" t="s">
        <v>11</v>
      </c>
      <c r="F16" s="18"/>
      <c r="G16" s="40" t="s">
        <v>7</v>
      </c>
      <c r="H16" s="12"/>
      <c r="I16" s="12"/>
      <c r="J16" s="12"/>
      <c r="K16" s="1"/>
      <c r="L16" s="41"/>
      <c r="M16" s="1"/>
      <c r="N16" s="51"/>
      <c r="O16" s="55"/>
      <c r="P16" s="1"/>
      <c r="R16" s="56"/>
      <c r="S16" s="1"/>
      <c r="T16" s="1"/>
      <c r="U16" s="1"/>
    </row>
    <row r="17" spans="1:21" ht="7.5" customHeight="1">
      <c r="A17" s="11"/>
      <c r="B17" s="12"/>
      <c r="C17" s="15"/>
      <c r="D17" s="12"/>
      <c r="E17" s="12"/>
      <c r="F17" s="12"/>
      <c r="G17" s="12"/>
      <c r="H17" s="12"/>
      <c r="I17" s="12"/>
      <c r="J17" s="12"/>
      <c r="K17" s="1"/>
      <c r="L17" s="41"/>
      <c r="M17" s="1"/>
      <c r="N17" s="51"/>
      <c r="O17" s="1"/>
      <c r="P17" s="1"/>
      <c r="Q17" s="1"/>
      <c r="R17" s="1"/>
      <c r="S17" s="1"/>
      <c r="T17" s="1"/>
      <c r="U17" s="1"/>
    </row>
    <row r="18" spans="1:21" ht="15.6">
      <c r="A18" s="11"/>
      <c r="B18" s="89">
        <f>E13</f>
        <v>700.8</v>
      </c>
      <c r="C18" s="15" t="s">
        <v>3</v>
      </c>
      <c r="D18" s="12" t="s">
        <v>6</v>
      </c>
      <c r="E18" s="91">
        <f>B18*60%</f>
        <v>420.47999999999996</v>
      </c>
      <c r="F18" s="71"/>
      <c r="G18" s="72" t="s">
        <v>26</v>
      </c>
      <c r="H18" s="71"/>
      <c r="I18" s="44" t="s">
        <v>28</v>
      </c>
      <c r="J18" s="44"/>
      <c r="K18" s="1"/>
      <c r="L18" s="41"/>
      <c r="M18" s="54"/>
      <c r="N18" s="51"/>
      <c r="O18" s="1"/>
      <c r="P18" s="57"/>
      <c r="Q18" s="58"/>
      <c r="R18" s="50"/>
      <c r="S18" s="50"/>
      <c r="T18" s="1"/>
      <c r="U18" s="1"/>
    </row>
    <row r="19" spans="1:21" ht="7.5" customHeight="1">
      <c r="A19" s="11"/>
      <c r="B19" s="12"/>
      <c r="C19" s="13"/>
      <c r="D19" s="12"/>
      <c r="E19" s="12"/>
      <c r="F19" s="12"/>
      <c r="G19" s="12"/>
      <c r="H19" s="12"/>
      <c r="I19" s="12"/>
      <c r="J19" s="12"/>
      <c r="K19" s="1"/>
      <c r="L19" s="41"/>
      <c r="M19" s="1"/>
      <c r="N19" s="3"/>
      <c r="O19" s="1"/>
      <c r="P19" s="1"/>
      <c r="Q19" s="1"/>
      <c r="R19" s="1"/>
      <c r="S19" s="1"/>
      <c r="T19" s="1"/>
      <c r="U19" s="1"/>
    </row>
    <row r="20" spans="1:21" ht="7.5" customHeight="1">
      <c r="A20" s="11"/>
      <c r="B20" s="12"/>
      <c r="C20" s="13"/>
      <c r="D20" s="12"/>
      <c r="E20" s="12"/>
      <c r="F20" s="12"/>
      <c r="G20" s="12"/>
      <c r="H20" s="12"/>
      <c r="I20" s="12"/>
      <c r="J20" s="12"/>
      <c r="K20" s="1"/>
      <c r="L20" s="41"/>
      <c r="M20" s="1"/>
      <c r="N20" s="3"/>
      <c r="O20" s="1"/>
      <c r="P20" s="1"/>
      <c r="Q20" s="1"/>
      <c r="R20" s="1"/>
      <c r="S20" s="1"/>
      <c r="T20" s="1"/>
      <c r="U20" s="1"/>
    </row>
    <row r="21" spans="1:21" ht="13.8">
      <c r="A21" s="11"/>
      <c r="B21" s="12" t="s">
        <v>5</v>
      </c>
      <c r="C21" s="15" t="s">
        <v>8</v>
      </c>
      <c r="D21" s="12" t="s">
        <v>9</v>
      </c>
      <c r="E21" s="12"/>
      <c r="F21" s="12"/>
      <c r="G21" s="12"/>
      <c r="H21" s="12"/>
      <c r="I21" s="12"/>
      <c r="J21" s="12"/>
      <c r="K21" s="1"/>
      <c r="L21" s="41"/>
      <c r="M21" s="1"/>
      <c r="N21" s="51"/>
      <c r="O21" s="1"/>
      <c r="P21" s="1"/>
      <c r="Q21" s="1"/>
      <c r="R21" s="1"/>
      <c r="S21" s="1"/>
      <c r="T21" s="1"/>
      <c r="U21" s="1"/>
    </row>
    <row r="22" spans="1:21" ht="13.8">
      <c r="A22" s="11"/>
      <c r="B22" s="12"/>
      <c r="C22" s="15"/>
      <c r="D22" s="12" t="s">
        <v>10</v>
      </c>
      <c r="E22" s="12"/>
      <c r="F22" s="12"/>
      <c r="G22" s="12"/>
      <c r="H22" s="12"/>
      <c r="I22" s="12"/>
      <c r="J22" s="12"/>
      <c r="K22" s="1"/>
      <c r="L22" s="41"/>
      <c r="M22" s="1"/>
      <c r="N22" s="51"/>
      <c r="O22" s="1"/>
      <c r="P22" s="1"/>
      <c r="Q22" s="1"/>
      <c r="R22" s="1"/>
      <c r="S22" s="1"/>
      <c r="T22" s="1"/>
      <c r="U22" s="1"/>
    </row>
    <row r="23" spans="1:21" ht="7.5" customHeight="1">
      <c r="A23" s="18"/>
      <c r="B23" s="12"/>
      <c r="C23" s="15"/>
      <c r="D23" s="12"/>
      <c r="E23" s="12"/>
      <c r="F23" s="12"/>
      <c r="G23" s="12"/>
      <c r="H23" s="12"/>
      <c r="I23" s="12"/>
      <c r="J23" s="12"/>
      <c r="K23" s="1"/>
      <c r="M23" s="1"/>
      <c r="N23" s="51"/>
      <c r="O23" s="1"/>
      <c r="P23" s="1"/>
      <c r="Q23" s="1"/>
      <c r="R23" s="1"/>
      <c r="S23" s="1"/>
      <c r="T23" s="1"/>
      <c r="U23" s="1"/>
    </row>
    <row r="24" spans="1:21" ht="13.8">
      <c r="A24" s="18"/>
      <c r="B24" s="90">
        <f>B18</f>
        <v>700.8</v>
      </c>
      <c r="C24" s="15" t="s">
        <v>8</v>
      </c>
      <c r="D24" s="92">
        <f>E18</f>
        <v>420.47999999999996</v>
      </c>
      <c r="E24" s="19" t="s">
        <v>12</v>
      </c>
      <c r="F24" s="103">
        <f>B24-D24</f>
        <v>280.32</v>
      </c>
      <c r="G24" s="103"/>
      <c r="H24" s="44"/>
      <c r="I24" s="12"/>
      <c r="J24" s="12"/>
      <c r="K24" s="1"/>
      <c r="M24" s="59"/>
      <c r="N24" s="51"/>
      <c r="O24" s="59"/>
      <c r="P24" s="60"/>
      <c r="Q24" s="54"/>
      <c r="R24" s="1"/>
      <c r="S24" s="1"/>
      <c r="T24" s="1"/>
      <c r="U24" s="1"/>
    </row>
    <row r="25" spans="1:21" ht="7.5" customHeight="1">
      <c r="A25" s="18"/>
      <c r="B25" s="12"/>
      <c r="C25" s="13"/>
      <c r="D25" s="12"/>
      <c r="E25" s="12"/>
      <c r="F25" s="12"/>
      <c r="G25" s="12"/>
      <c r="H25" s="12"/>
      <c r="I25" s="12"/>
      <c r="J25" s="12"/>
      <c r="K25" s="1"/>
      <c r="M25" s="1"/>
      <c r="N25" s="3"/>
      <c r="O25" s="1"/>
      <c r="P25" s="1"/>
      <c r="Q25" s="1"/>
      <c r="R25" s="1"/>
      <c r="S25" s="1"/>
      <c r="T25" s="1"/>
      <c r="U25" s="1"/>
    </row>
    <row r="26" spans="1:21" ht="13.8">
      <c r="A26" s="18"/>
      <c r="B26" s="12"/>
      <c r="C26" s="13"/>
      <c r="D26" s="12"/>
      <c r="E26" s="12"/>
      <c r="F26" s="12"/>
      <c r="G26" s="12"/>
      <c r="H26" s="12"/>
      <c r="I26" s="12"/>
      <c r="J26" s="12"/>
      <c r="K26" s="1"/>
      <c r="M26" s="1"/>
      <c r="N26" s="3"/>
      <c r="O26" s="1"/>
      <c r="P26" s="1"/>
      <c r="Q26" s="1"/>
      <c r="R26" s="1"/>
      <c r="S26" s="1"/>
      <c r="T26" s="1"/>
      <c r="U26" s="1"/>
    </row>
    <row r="27" spans="1:21" ht="13.8">
      <c r="A27" s="18"/>
      <c r="B27" s="36" t="s">
        <v>13</v>
      </c>
      <c r="C27" s="13"/>
      <c r="D27" s="12"/>
      <c r="E27" s="12"/>
      <c r="F27" s="12"/>
      <c r="G27" s="12"/>
      <c r="H27" s="12"/>
      <c r="I27" s="12"/>
      <c r="J27" s="12"/>
      <c r="K27" s="1"/>
      <c r="M27" s="61"/>
      <c r="N27" s="3"/>
      <c r="O27" s="1"/>
      <c r="P27" s="1"/>
      <c r="Q27" s="1"/>
      <c r="R27" s="1"/>
      <c r="S27" s="1"/>
      <c r="T27" s="1"/>
      <c r="U27" s="1"/>
    </row>
    <row r="28" spans="1:21" ht="13.8">
      <c r="A28" s="18"/>
      <c r="B28" s="12"/>
      <c r="C28" s="13"/>
      <c r="D28" s="12"/>
      <c r="E28" s="12"/>
      <c r="F28" s="12"/>
      <c r="G28" s="12"/>
      <c r="H28" s="12"/>
      <c r="I28" s="12"/>
      <c r="J28" s="12"/>
      <c r="K28" s="1"/>
      <c r="M28" s="1"/>
      <c r="N28" s="3"/>
      <c r="O28" s="1"/>
      <c r="P28" s="1"/>
      <c r="Q28" s="1"/>
      <c r="R28" s="1"/>
      <c r="S28" s="1"/>
      <c r="T28" s="1"/>
      <c r="U28" s="1"/>
    </row>
    <row r="29" spans="1:21" ht="15.6">
      <c r="A29" s="18"/>
      <c r="B29" s="95">
        <f>F24</f>
        <v>280.32</v>
      </c>
      <c r="C29" s="15" t="s">
        <v>14</v>
      </c>
      <c r="D29" s="88">
        <f>G3</f>
        <v>17.52</v>
      </c>
      <c r="E29" s="19"/>
      <c r="F29" s="82"/>
      <c r="G29" s="83">
        <f>B29/D29</f>
        <v>16</v>
      </c>
      <c r="H29" s="21" t="s">
        <v>30</v>
      </c>
      <c r="I29" s="12"/>
      <c r="J29" s="12"/>
      <c r="K29" s="1"/>
      <c r="M29" s="54"/>
      <c r="N29" s="51"/>
      <c r="O29" s="62"/>
      <c r="P29" s="60"/>
      <c r="Q29" s="46"/>
      <c r="R29" s="63"/>
      <c r="S29" s="64"/>
      <c r="T29" s="1"/>
      <c r="U29" s="1"/>
    </row>
    <row r="30" spans="1:21" ht="13.8">
      <c r="A30" s="18"/>
      <c r="B30" s="18"/>
      <c r="C30" s="22"/>
      <c r="D30" s="18"/>
      <c r="E30" s="18"/>
      <c r="F30" s="82"/>
      <c r="G30" s="83">
        <f>40-G29</f>
        <v>24</v>
      </c>
      <c r="H30" s="14" t="s">
        <v>16</v>
      </c>
      <c r="I30" s="12"/>
      <c r="J30" s="18"/>
      <c r="N30" s="4"/>
      <c r="Q30" s="46"/>
      <c r="R30" s="63"/>
      <c r="S30" s="46"/>
      <c r="T30" s="1"/>
    </row>
    <row r="31" spans="1:21" ht="13.8">
      <c r="A31" s="18"/>
      <c r="B31" s="18"/>
      <c r="C31" s="22"/>
      <c r="D31" s="78" t="s">
        <v>32</v>
      </c>
      <c r="E31" s="81"/>
      <c r="F31" s="78"/>
      <c r="G31" s="80"/>
      <c r="H31" s="77"/>
      <c r="I31" s="77"/>
      <c r="J31" s="79"/>
      <c r="N31" s="4"/>
      <c r="Q31" s="46"/>
      <c r="R31" s="63"/>
      <c r="S31" s="46"/>
      <c r="T31" s="1"/>
    </row>
    <row r="32" spans="1:21" ht="13.95" customHeight="1">
      <c r="A32" s="18"/>
      <c r="B32" s="18"/>
      <c r="C32" s="22"/>
      <c r="D32" s="18"/>
      <c r="E32" s="84" t="s">
        <v>27</v>
      </c>
      <c r="F32" s="78"/>
      <c r="G32" s="79"/>
      <c r="H32" s="79"/>
      <c r="I32" s="79"/>
      <c r="J32" s="79"/>
      <c r="N32" s="4"/>
    </row>
    <row r="33" spans="1:20" hidden="1">
      <c r="A33" s="18"/>
      <c r="B33" s="18"/>
      <c r="C33" s="22"/>
      <c r="D33" s="18"/>
      <c r="E33" s="18"/>
      <c r="F33" s="18"/>
      <c r="G33" s="18"/>
      <c r="H33" s="18"/>
      <c r="I33" s="18"/>
      <c r="J33" s="18"/>
      <c r="N33" s="4"/>
    </row>
    <row r="34" spans="1:20" ht="13.8">
      <c r="A34" s="23"/>
      <c r="B34" s="24" t="s">
        <v>21</v>
      </c>
      <c r="C34" s="25"/>
      <c r="D34" s="26" t="s">
        <v>18</v>
      </c>
      <c r="E34" s="27" t="s">
        <v>19</v>
      </c>
      <c r="F34" s="28"/>
      <c r="G34" s="28"/>
      <c r="H34" s="28"/>
      <c r="I34" s="28"/>
      <c r="J34" s="29"/>
      <c r="M34" s="46"/>
      <c r="N34" s="65"/>
      <c r="O34" s="66"/>
      <c r="P34" s="66"/>
      <c r="Q34" s="1"/>
      <c r="R34" s="1"/>
      <c r="S34" s="1"/>
      <c r="T34" s="1"/>
    </row>
    <row r="35" spans="1:20" ht="13.8">
      <c r="A35" s="30" t="s">
        <v>22</v>
      </c>
      <c r="B35" s="20" t="s">
        <v>17</v>
      </c>
      <c r="C35" s="31"/>
      <c r="D35" s="87">
        <f>E18</f>
        <v>420.47999999999996</v>
      </c>
      <c r="E35" s="75">
        <f>D35*2</f>
        <v>840.95999999999992</v>
      </c>
      <c r="F35" s="12"/>
      <c r="G35" s="12" t="s">
        <v>23</v>
      </c>
      <c r="H35" s="12"/>
      <c r="I35" s="12"/>
      <c r="J35" s="32"/>
      <c r="M35" s="1"/>
      <c r="N35" s="3"/>
      <c r="O35" s="67"/>
      <c r="P35" s="67"/>
      <c r="Q35" s="1"/>
      <c r="R35" s="1"/>
      <c r="S35" s="1"/>
      <c r="T35" s="1"/>
    </row>
    <row r="36" spans="1:20" ht="13.8">
      <c r="A36" s="30" t="s">
        <v>33</v>
      </c>
      <c r="B36" s="20" t="s">
        <v>20</v>
      </c>
      <c r="C36" s="31"/>
      <c r="D36" s="73">
        <f>F24</f>
        <v>280.32</v>
      </c>
      <c r="E36" s="75">
        <f>D36*2</f>
        <v>560.64</v>
      </c>
      <c r="F36" s="14"/>
      <c r="G36" s="12" t="s">
        <v>29</v>
      </c>
      <c r="H36" s="12"/>
      <c r="I36" s="12"/>
      <c r="J36" s="32"/>
      <c r="M36" s="1"/>
      <c r="N36" s="3"/>
      <c r="O36" s="67"/>
      <c r="P36" s="67"/>
      <c r="Q36" s="46"/>
      <c r="R36" s="1"/>
      <c r="S36" s="1"/>
      <c r="T36" s="1"/>
    </row>
    <row r="37" spans="1:20" ht="13.8">
      <c r="A37" s="33"/>
      <c r="B37" s="12"/>
      <c r="C37" s="13"/>
      <c r="D37" s="74">
        <f>SUM(D35:D36)</f>
        <v>700.8</v>
      </c>
      <c r="E37" s="34">
        <f>SUM(E35:E36)</f>
        <v>1401.6</v>
      </c>
      <c r="F37" s="12"/>
      <c r="G37" s="12"/>
      <c r="H37" s="12"/>
      <c r="I37" s="12"/>
      <c r="J37" s="32"/>
      <c r="M37" s="1"/>
      <c r="N37" s="3"/>
      <c r="O37" s="47"/>
      <c r="P37" s="48"/>
      <c r="Q37" s="1"/>
      <c r="R37" s="1"/>
      <c r="S37" s="1"/>
      <c r="T37" s="1"/>
    </row>
    <row r="38" spans="1:20" ht="13.8">
      <c r="A38" s="33"/>
      <c r="B38" s="12"/>
      <c r="C38" s="13"/>
      <c r="D38" s="12"/>
      <c r="E38" s="76"/>
      <c r="F38" s="12"/>
      <c r="G38" s="12"/>
      <c r="H38" s="12"/>
      <c r="I38" s="12"/>
      <c r="J38" s="32"/>
      <c r="M38" s="1"/>
      <c r="N38" s="3"/>
      <c r="O38" s="1"/>
      <c r="P38" s="1"/>
      <c r="Q38" s="1"/>
      <c r="R38" s="1"/>
      <c r="S38" s="1"/>
      <c r="T38" s="1"/>
    </row>
    <row r="39" spans="1:20" ht="13.8">
      <c r="A39" s="38" t="s">
        <v>24</v>
      </c>
      <c r="B39" s="37"/>
      <c r="C39" s="85"/>
      <c r="D39" s="93">
        <f>G3</f>
        <v>17.52</v>
      </c>
      <c r="E39" s="86" t="s">
        <v>31</v>
      </c>
      <c r="F39" s="102">
        <f>G3*80</f>
        <v>1401.6</v>
      </c>
      <c r="G39" s="102"/>
      <c r="H39" s="16"/>
      <c r="I39" s="16"/>
      <c r="J39" s="35"/>
      <c r="L39" s="68"/>
      <c r="M39" s="1"/>
      <c r="N39" s="3"/>
      <c r="O39" s="99"/>
      <c r="P39" s="99"/>
      <c r="Q39" s="1"/>
      <c r="R39" s="1"/>
      <c r="S39" s="1"/>
      <c r="T39" s="1"/>
    </row>
    <row r="40" spans="1:20" ht="13.8">
      <c r="A40" s="18"/>
      <c r="B40" s="12"/>
      <c r="C40" s="13"/>
      <c r="D40" s="12"/>
      <c r="E40" s="12"/>
      <c r="F40" s="12"/>
      <c r="G40" s="12"/>
      <c r="H40" s="12"/>
      <c r="I40" s="12"/>
      <c r="J40" s="18"/>
      <c r="M40" s="1"/>
      <c r="N40" s="3"/>
      <c r="O40" s="1"/>
      <c r="P40" s="1"/>
      <c r="Q40" s="1"/>
      <c r="R40" s="1"/>
      <c r="S40" s="1"/>
      <c r="T40" s="1"/>
    </row>
  </sheetData>
  <mergeCells count="8">
    <mergeCell ref="A1:J1"/>
    <mergeCell ref="G3:J3"/>
    <mergeCell ref="R3:U3"/>
    <mergeCell ref="O39:P39"/>
    <mergeCell ref="L1:U1"/>
    <mergeCell ref="A3:D3"/>
    <mergeCell ref="F39:G39"/>
    <mergeCell ref="F24:G24"/>
  </mergeCells>
  <phoneticPr fontId="3" type="noConversion"/>
  <pageMargins left="0.25" right="0.31" top="0.22" bottom="0.21" header="0.19" footer="0.17"/>
  <pageSetup scale="97" orientation="portrait" horizontalDpi="1200" verticalDpi="1200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"/>
  <sheetViews>
    <sheetView tabSelected="1" zoomScaleNormal="100" workbookViewId="0">
      <selection activeCell="D35" sqref="D35"/>
    </sheetView>
  </sheetViews>
  <sheetFormatPr defaultRowHeight="13.2"/>
  <cols>
    <col min="1" max="1" width="6.109375" customWidth="1"/>
    <col min="2" max="2" width="18.5546875" customWidth="1"/>
    <col min="3" max="3" width="2.5546875" style="4" customWidth="1"/>
    <col min="4" max="4" width="18.44140625" customWidth="1"/>
    <col min="5" max="5" width="17.44140625" customWidth="1"/>
    <col min="6" max="6" width="9.109375" customWidth="1"/>
    <col min="12" max="12" width="7" customWidth="1"/>
    <col min="13" max="13" width="15.109375" customWidth="1"/>
    <col min="14" max="15" width="14" customWidth="1"/>
    <col min="16" max="16" width="13.6640625" customWidth="1"/>
    <col min="17" max="17" width="12" customWidth="1"/>
    <col min="18" max="18" width="12.44140625" customWidth="1"/>
    <col min="19" max="19" width="12.6640625" customWidth="1"/>
  </cols>
  <sheetData>
    <row r="1" spans="1:21" ht="22.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9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13.8">
      <c r="B2" s="1"/>
      <c r="C2" s="3"/>
      <c r="D2" s="1"/>
      <c r="E2" s="1"/>
      <c r="F2" s="1"/>
      <c r="G2" s="1"/>
      <c r="H2" s="1"/>
      <c r="I2" s="1"/>
      <c r="J2" s="1"/>
      <c r="K2" s="1"/>
    </row>
    <row r="3" spans="1:21" ht="21">
      <c r="A3" s="101"/>
      <c r="B3" s="101"/>
      <c r="C3" s="101"/>
      <c r="D3" s="101"/>
      <c r="E3" s="69"/>
      <c r="F3" s="10"/>
      <c r="G3" s="97">
        <v>28.44</v>
      </c>
      <c r="H3" s="97"/>
      <c r="I3" s="97"/>
      <c r="J3" s="97"/>
      <c r="K3" s="45" t="s">
        <v>34</v>
      </c>
      <c r="L3" s="49"/>
      <c r="N3" s="49"/>
      <c r="O3" s="49"/>
      <c r="P3" s="49"/>
      <c r="Q3" s="10"/>
      <c r="R3" s="98"/>
      <c r="S3" s="98"/>
      <c r="T3" s="98"/>
      <c r="U3" s="98"/>
    </row>
    <row r="4" spans="1:21">
      <c r="A4" s="6" t="s">
        <v>15</v>
      </c>
      <c r="C4" s="7"/>
      <c r="D4" s="6"/>
      <c r="E4" s="70" t="s">
        <v>25</v>
      </c>
      <c r="F4" s="6"/>
      <c r="G4" s="6"/>
      <c r="H4" s="6"/>
      <c r="I4" s="8"/>
      <c r="L4" s="6"/>
      <c r="N4" s="7"/>
      <c r="O4" s="6"/>
      <c r="P4" s="6"/>
      <c r="Q4" s="6"/>
      <c r="R4" s="6"/>
      <c r="S4" s="6"/>
      <c r="T4" s="8"/>
    </row>
    <row r="5" spans="1:21" ht="7.5" customHeight="1">
      <c r="A5" s="41"/>
      <c r="B5" s="1"/>
      <c r="C5" s="3"/>
      <c r="D5" s="1"/>
      <c r="E5" s="1"/>
      <c r="F5" s="1"/>
      <c r="G5" s="1"/>
      <c r="H5" s="1"/>
      <c r="I5" s="1"/>
      <c r="J5" s="1"/>
      <c r="K5" s="1"/>
      <c r="L5" s="41"/>
      <c r="M5" s="1"/>
      <c r="N5" s="3"/>
      <c r="O5" s="1"/>
      <c r="P5" s="1"/>
      <c r="Q5" s="1"/>
      <c r="R5" s="1"/>
      <c r="S5" s="1"/>
      <c r="T5" s="1"/>
      <c r="U5" s="1"/>
    </row>
    <row r="6" spans="1:21" ht="13.8">
      <c r="A6" s="9"/>
      <c r="B6" s="2"/>
      <c r="C6" s="5"/>
      <c r="D6" s="2"/>
      <c r="E6" s="2"/>
      <c r="F6" s="42"/>
      <c r="G6" s="2"/>
      <c r="H6" s="2"/>
      <c r="I6" s="2"/>
      <c r="J6" s="2"/>
      <c r="K6" s="1"/>
      <c r="L6" s="41"/>
      <c r="M6" s="1"/>
      <c r="N6" s="3"/>
      <c r="O6" s="1"/>
      <c r="P6" s="1"/>
      <c r="Q6" s="50"/>
      <c r="R6" s="1"/>
      <c r="S6" s="1"/>
      <c r="T6" s="1"/>
      <c r="U6" s="1"/>
    </row>
    <row r="7" spans="1:21" ht="13.8">
      <c r="A7" s="11"/>
      <c r="B7" s="12"/>
      <c r="C7" s="13"/>
      <c r="D7" s="12"/>
      <c r="E7" s="12"/>
      <c r="F7" s="12"/>
      <c r="G7" s="12"/>
      <c r="H7" s="12"/>
      <c r="I7" s="12"/>
      <c r="J7" s="12"/>
      <c r="K7" s="1"/>
      <c r="L7" s="41"/>
      <c r="M7" s="1"/>
      <c r="N7" s="3"/>
      <c r="O7" s="1"/>
      <c r="P7" s="1"/>
      <c r="Q7" s="1"/>
      <c r="R7" s="1"/>
      <c r="S7" s="1"/>
      <c r="T7" s="1"/>
      <c r="U7" s="1"/>
    </row>
    <row r="8" spans="1:21" ht="13.8">
      <c r="A8" s="11"/>
      <c r="B8" s="14" t="s">
        <v>1</v>
      </c>
      <c r="C8" s="13"/>
      <c r="D8" s="12"/>
      <c r="E8" s="12"/>
      <c r="F8" s="12"/>
      <c r="G8" s="12"/>
      <c r="H8" s="12"/>
      <c r="I8" s="12"/>
      <c r="J8" s="12"/>
      <c r="K8" s="1"/>
      <c r="L8" s="41"/>
      <c r="M8" s="46"/>
      <c r="N8" s="3"/>
      <c r="O8" s="1"/>
      <c r="P8" s="1"/>
      <c r="Q8" s="1"/>
      <c r="R8" s="1"/>
      <c r="S8" s="1"/>
      <c r="T8" s="1"/>
      <c r="U8" s="1"/>
    </row>
    <row r="9" spans="1:21" ht="13.8">
      <c r="A9" s="11"/>
      <c r="B9" s="12"/>
      <c r="C9" s="12"/>
      <c r="D9" s="12"/>
      <c r="E9" s="12"/>
      <c r="F9" s="12"/>
      <c r="G9" s="12"/>
      <c r="H9" s="12"/>
      <c r="I9" s="12"/>
      <c r="J9" s="12"/>
      <c r="K9" s="1"/>
      <c r="L9" s="41"/>
      <c r="M9" s="46"/>
      <c r="N9" s="3"/>
      <c r="O9" s="1"/>
      <c r="P9" s="1"/>
      <c r="Q9" s="1"/>
      <c r="R9" s="1"/>
      <c r="S9" s="1"/>
      <c r="T9" s="1"/>
      <c r="U9" s="1"/>
    </row>
    <row r="10" spans="1:21" ht="13.8">
      <c r="A10" s="11"/>
      <c r="B10" s="12"/>
      <c r="C10" s="13"/>
      <c r="D10" s="12"/>
      <c r="E10" s="12"/>
      <c r="F10" s="12"/>
      <c r="G10" s="12"/>
      <c r="H10" s="12"/>
      <c r="I10" s="12"/>
      <c r="J10" s="12"/>
      <c r="K10" s="1"/>
      <c r="L10" s="41"/>
      <c r="M10" s="1"/>
      <c r="N10" s="3"/>
      <c r="O10" s="1"/>
      <c r="P10" s="1"/>
      <c r="Q10" s="1"/>
      <c r="R10" s="1"/>
      <c r="S10" s="1"/>
      <c r="T10" s="1"/>
      <c r="U10" s="1"/>
    </row>
    <row r="11" spans="1:21" ht="13.8">
      <c r="A11" s="11"/>
      <c r="B11" s="12" t="s">
        <v>2</v>
      </c>
      <c r="C11" s="15" t="s">
        <v>3</v>
      </c>
      <c r="D11" s="12" t="s">
        <v>4</v>
      </c>
      <c r="E11" s="12" t="s">
        <v>5</v>
      </c>
      <c r="F11" s="12"/>
      <c r="G11" s="12"/>
      <c r="H11" s="12"/>
      <c r="I11" s="12"/>
      <c r="J11" s="12"/>
      <c r="K11" s="1"/>
      <c r="L11" s="41"/>
      <c r="M11" s="1"/>
      <c r="N11" s="51"/>
      <c r="O11" s="1"/>
      <c r="P11" s="1"/>
      <c r="Q11" s="1"/>
      <c r="R11" s="1"/>
      <c r="S11" s="1"/>
      <c r="T11" s="1"/>
      <c r="U11" s="1"/>
    </row>
    <row r="12" spans="1:21" ht="7.5" customHeight="1">
      <c r="A12" s="11"/>
      <c r="B12" s="12"/>
      <c r="C12" s="15"/>
      <c r="D12" s="12"/>
      <c r="E12" s="12"/>
      <c r="F12" s="12"/>
      <c r="G12" s="12"/>
      <c r="H12" s="12"/>
      <c r="I12" s="12"/>
      <c r="J12" s="12"/>
      <c r="K12" s="1"/>
      <c r="L12" s="41"/>
      <c r="M12" s="1"/>
      <c r="N12" s="51"/>
      <c r="O12" s="1"/>
      <c r="P12" s="1"/>
      <c r="Q12" s="1"/>
      <c r="R12" s="1"/>
      <c r="S12" s="1"/>
      <c r="T12" s="1"/>
      <c r="U12" s="1"/>
    </row>
    <row r="13" spans="1:21" ht="13.8">
      <c r="A13" s="11"/>
      <c r="B13" s="94">
        <f>G3</f>
        <v>28.44</v>
      </c>
      <c r="C13" s="15" t="s">
        <v>3</v>
      </c>
      <c r="D13" s="43" t="s">
        <v>4</v>
      </c>
      <c r="E13" s="89">
        <f>B13*40</f>
        <v>1137.6000000000001</v>
      </c>
      <c r="F13" s="12"/>
      <c r="G13" s="12"/>
      <c r="H13" s="12"/>
      <c r="I13" s="12"/>
      <c r="J13" s="12"/>
      <c r="K13" s="1"/>
      <c r="L13" s="41"/>
      <c r="M13" s="52"/>
      <c r="N13" s="51"/>
      <c r="O13" s="53"/>
      <c r="P13" s="54"/>
      <c r="Q13" s="1"/>
      <c r="R13" s="1"/>
      <c r="S13" s="1"/>
      <c r="T13" s="1"/>
      <c r="U13" s="1"/>
    </row>
    <row r="14" spans="1:21" ht="7.5" customHeight="1">
      <c r="A14" s="11"/>
      <c r="B14" s="12">
        <v>25</v>
      </c>
      <c r="C14" s="15"/>
      <c r="D14" s="12"/>
      <c r="E14" s="12"/>
      <c r="F14" s="12"/>
      <c r="G14" s="12"/>
      <c r="H14" s="12"/>
      <c r="I14" s="12"/>
      <c r="J14" s="12"/>
      <c r="K14" s="1"/>
      <c r="L14" s="41"/>
      <c r="M14" s="1"/>
      <c r="N14" s="51"/>
      <c r="O14" s="1"/>
      <c r="P14" s="1"/>
      <c r="Q14" s="1"/>
      <c r="R14" s="1"/>
      <c r="S14" s="1"/>
      <c r="T14" s="1"/>
      <c r="U14" s="1"/>
    </row>
    <row r="15" spans="1:21" ht="7.5" customHeight="1">
      <c r="A15" s="11"/>
      <c r="B15" s="12"/>
      <c r="C15" s="15"/>
      <c r="D15" s="12"/>
      <c r="E15" s="12"/>
      <c r="F15" s="12"/>
      <c r="G15" s="12"/>
      <c r="H15" s="12"/>
      <c r="I15" s="12"/>
      <c r="J15" s="12"/>
      <c r="K15" s="1"/>
      <c r="L15" s="41"/>
      <c r="M15" s="1"/>
      <c r="N15" s="51"/>
      <c r="O15" s="1"/>
      <c r="P15" s="1"/>
      <c r="Q15" s="1"/>
      <c r="R15" s="1"/>
      <c r="S15" s="1"/>
      <c r="T15" s="1"/>
      <c r="U15" s="1"/>
    </row>
    <row r="16" spans="1:21" ht="13.8">
      <c r="A16" s="11"/>
      <c r="B16" s="12" t="s">
        <v>5</v>
      </c>
      <c r="C16" s="15" t="s">
        <v>3</v>
      </c>
      <c r="D16" s="17" t="s">
        <v>6</v>
      </c>
      <c r="E16" s="12" t="s">
        <v>11</v>
      </c>
      <c r="F16" s="18"/>
      <c r="G16" s="40" t="s">
        <v>7</v>
      </c>
      <c r="H16" s="12"/>
      <c r="I16" s="12"/>
      <c r="J16" s="12"/>
      <c r="K16" s="1"/>
      <c r="L16" s="41"/>
      <c r="M16" s="1"/>
      <c r="N16" s="51"/>
      <c r="O16" s="55"/>
      <c r="P16" s="1"/>
      <c r="R16" s="56"/>
      <c r="S16" s="1"/>
      <c r="T16" s="1"/>
      <c r="U16" s="1"/>
    </row>
    <row r="17" spans="1:21" ht="7.5" customHeight="1">
      <c r="A17" s="11"/>
      <c r="B17" s="12"/>
      <c r="C17" s="15"/>
      <c r="D17" s="12"/>
      <c r="E17" s="12"/>
      <c r="F17" s="12"/>
      <c r="G17" s="12"/>
      <c r="H17" s="12"/>
      <c r="I17" s="12"/>
      <c r="J17" s="12"/>
      <c r="K17" s="1"/>
      <c r="L17" s="41"/>
      <c r="M17" s="1"/>
      <c r="N17" s="51"/>
      <c r="O17" s="1"/>
      <c r="P17" s="1"/>
      <c r="Q17" s="1"/>
      <c r="R17" s="1"/>
      <c r="S17" s="1"/>
      <c r="T17" s="1"/>
      <c r="U17" s="1"/>
    </row>
    <row r="18" spans="1:21" ht="15.6">
      <c r="A18" s="11"/>
      <c r="B18" s="89">
        <f>E13</f>
        <v>1137.6000000000001</v>
      </c>
      <c r="C18" s="15" t="s">
        <v>3</v>
      </c>
      <c r="D18" s="12" t="s">
        <v>6</v>
      </c>
      <c r="E18" s="91">
        <v>500</v>
      </c>
      <c r="F18" s="71"/>
      <c r="G18" s="72" t="s">
        <v>26</v>
      </c>
      <c r="H18" s="71"/>
      <c r="I18" s="44" t="s">
        <v>28</v>
      </c>
      <c r="J18" s="44"/>
      <c r="K18" s="1"/>
      <c r="L18" s="41"/>
      <c r="M18" s="54"/>
      <c r="N18" s="51"/>
      <c r="O18" s="1"/>
      <c r="P18" s="57"/>
      <c r="Q18" s="58"/>
      <c r="R18" s="50"/>
      <c r="S18" s="50"/>
      <c r="T18" s="1"/>
      <c r="U18" s="1"/>
    </row>
    <row r="19" spans="1:21" ht="7.5" customHeight="1">
      <c r="A19" s="11"/>
      <c r="B19" s="12"/>
      <c r="C19" s="13"/>
      <c r="D19" s="12"/>
      <c r="E19" s="12"/>
      <c r="F19" s="12"/>
      <c r="G19" s="12"/>
      <c r="H19" s="12"/>
      <c r="I19" s="12"/>
      <c r="J19" s="12"/>
      <c r="K19" s="1"/>
      <c r="L19" s="41"/>
      <c r="M19" s="1"/>
      <c r="N19" s="3"/>
      <c r="O19" s="1"/>
      <c r="P19" s="1"/>
      <c r="Q19" s="1"/>
      <c r="R19" s="1"/>
      <c r="S19" s="1"/>
      <c r="T19" s="1"/>
      <c r="U19" s="1"/>
    </row>
    <row r="20" spans="1:21" ht="7.5" customHeight="1">
      <c r="A20" s="11"/>
      <c r="B20" s="12"/>
      <c r="C20" s="13"/>
      <c r="D20" s="12"/>
      <c r="E20" s="12"/>
      <c r="F20" s="12"/>
      <c r="G20" s="12"/>
      <c r="H20" s="12"/>
      <c r="I20" s="12"/>
      <c r="J20" s="12"/>
      <c r="K20" s="1"/>
      <c r="L20" s="41"/>
      <c r="M20" s="1"/>
      <c r="N20" s="3"/>
      <c r="O20" s="1"/>
      <c r="P20" s="1"/>
      <c r="Q20" s="1"/>
      <c r="R20" s="1"/>
      <c r="S20" s="1"/>
      <c r="T20" s="1"/>
      <c r="U20" s="1"/>
    </row>
    <row r="21" spans="1:21" ht="13.8">
      <c r="A21" s="11"/>
      <c r="B21" s="12" t="s">
        <v>5</v>
      </c>
      <c r="C21" s="15" t="s">
        <v>8</v>
      </c>
      <c r="D21" s="12" t="s">
        <v>9</v>
      </c>
      <c r="E21" s="12"/>
      <c r="F21" s="12"/>
      <c r="G21" s="12"/>
      <c r="H21" s="12"/>
      <c r="I21" s="12"/>
      <c r="J21" s="12"/>
      <c r="K21" s="1"/>
      <c r="L21" s="41"/>
      <c r="M21" s="1"/>
      <c r="N21" s="51"/>
      <c r="O21" s="1"/>
      <c r="P21" s="1"/>
      <c r="Q21" s="1"/>
      <c r="R21" s="1"/>
      <c r="S21" s="1"/>
      <c r="T21" s="1"/>
      <c r="U21" s="1"/>
    </row>
    <row r="22" spans="1:21" ht="13.8">
      <c r="A22" s="11"/>
      <c r="B22" s="12"/>
      <c r="C22" s="15"/>
      <c r="D22" s="12" t="s">
        <v>10</v>
      </c>
      <c r="E22" s="12"/>
      <c r="F22" s="12"/>
      <c r="G22" s="12"/>
      <c r="H22" s="12"/>
      <c r="I22" s="12"/>
      <c r="J22" s="12"/>
      <c r="K22" s="1"/>
      <c r="L22" s="41"/>
      <c r="M22" s="1"/>
      <c r="N22" s="51"/>
      <c r="O22" s="1"/>
      <c r="P22" s="1"/>
      <c r="Q22" s="1"/>
      <c r="R22" s="1"/>
      <c r="S22" s="1"/>
      <c r="T22" s="1"/>
      <c r="U22" s="1"/>
    </row>
    <row r="23" spans="1:21" ht="7.5" customHeight="1">
      <c r="A23" s="18"/>
      <c r="B23" s="12"/>
      <c r="C23" s="15"/>
      <c r="D23" s="12"/>
      <c r="E23" s="12"/>
      <c r="F23" s="12"/>
      <c r="G23" s="12"/>
      <c r="H23" s="12"/>
      <c r="I23" s="12"/>
      <c r="J23" s="12"/>
      <c r="K23" s="1"/>
      <c r="M23" s="1"/>
      <c r="N23" s="51"/>
      <c r="O23" s="1"/>
      <c r="P23" s="1"/>
      <c r="Q23" s="1"/>
      <c r="R23" s="1"/>
      <c r="S23" s="1"/>
      <c r="T23" s="1"/>
      <c r="U23" s="1"/>
    </row>
    <row r="24" spans="1:21" ht="13.8">
      <c r="A24" s="18"/>
      <c r="B24" s="90">
        <f>B18</f>
        <v>1137.6000000000001</v>
      </c>
      <c r="C24" s="15" t="s">
        <v>8</v>
      </c>
      <c r="D24" s="92">
        <f>E18</f>
        <v>500</v>
      </c>
      <c r="E24" s="19" t="s">
        <v>12</v>
      </c>
      <c r="F24" s="103">
        <f>B24-D24</f>
        <v>637.60000000000014</v>
      </c>
      <c r="G24" s="103"/>
      <c r="H24" s="44"/>
      <c r="I24" s="12"/>
      <c r="J24" s="12"/>
      <c r="K24" s="1"/>
      <c r="M24" s="59"/>
      <c r="N24" s="51"/>
      <c r="O24" s="59"/>
      <c r="P24" s="60"/>
      <c r="Q24" s="54"/>
      <c r="R24" s="1"/>
      <c r="S24" s="1"/>
      <c r="T24" s="1"/>
      <c r="U24" s="1"/>
    </row>
    <row r="25" spans="1:21" ht="7.5" customHeight="1">
      <c r="A25" s="18"/>
      <c r="B25" s="12"/>
      <c r="C25" s="13"/>
      <c r="D25" s="12"/>
      <c r="E25" s="12"/>
      <c r="F25" s="12"/>
      <c r="G25" s="12"/>
      <c r="H25" s="12"/>
      <c r="I25" s="12"/>
      <c r="J25" s="12"/>
      <c r="K25" s="1"/>
      <c r="M25" s="1"/>
      <c r="N25" s="3"/>
      <c r="O25" s="1"/>
      <c r="P25" s="1"/>
      <c r="Q25" s="1"/>
      <c r="R25" s="1"/>
      <c r="S25" s="1"/>
      <c r="T25" s="1"/>
      <c r="U25" s="1"/>
    </row>
    <row r="26" spans="1:21" ht="13.8">
      <c r="A26" s="18"/>
      <c r="B26" s="12"/>
      <c r="C26" s="13"/>
      <c r="D26" s="12"/>
      <c r="E26" s="12"/>
      <c r="F26" s="12"/>
      <c r="G26" s="12"/>
      <c r="H26" s="12"/>
      <c r="I26" s="12"/>
      <c r="J26" s="12"/>
      <c r="K26" s="1"/>
      <c r="M26" s="1"/>
      <c r="N26" s="3"/>
      <c r="O26" s="1"/>
      <c r="P26" s="1"/>
      <c r="Q26" s="1"/>
      <c r="R26" s="1"/>
      <c r="S26" s="1"/>
      <c r="T26" s="1"/>
      <c r="U26" s="1"/>
    </row>
    <row r="27" spans="1:21" ht="13.8">
      <c r="A27" s="18"/>
      <c r="B27" s="36" t="s">
        <v>13</v>
      </c>
      <c r="C27" s="13"/>
      <c r="D27" s="12"/>
      <c r="E27" s="12"/>
      <c r="F27" s="12"/>
      <c r="G27" s="12"/>
      <c r="H27" s="12"/>
      <c r="I27" s="12"/>
      <c r="J27" s="12"/>
      <c r="K27" s="1"/>
      <c r="M27" s="61"/>
      <c r="N27" s="3"/>
      <c r="O27" s="1"/>
      <c r="P27" s="1"/>
      <c r="Q27" s="1"/>
      <c r="R27" s="1"/>
      <c r="S27" s="1"/>
      <c r="T27" s="1"/>
      <c r="U27" s="1"/>
    </row>
    <row r="28" spans="1:21" ht="13.8">
      <c r="A28" s="18"/>
      <c r="B28" s="12"/>
      <c r="C28" s="13"/>
      <c r="D28" s="12"/>
      <c r="E28" s="12"/>
      <c r="F28" s="12"/>
      <c r="G28" s="12"/>
      <c r="H28" s="12"/>
      <c r="I28" s="12"/>
      <c r="J28" s="12"/>
      <c r="K28" s="1"/>
      <c r="M28" s="1"/>
      <c r="N28" s="3"/>
      <c r="O28" s="1"/>
      <c r="P28" s="1"/>
      <c r="Q28" s="1"/>
      <c r="R28" s="1"/>
      <c r="S28" s="1"/>
      <c r="T28" s="1"/>
      <c r="U28" s="1"/>
    </row>
    <row r="29" spans="1:21" ht="15.6">
      <c r="A29" s="18"/>
      <c r="B29" s="95">
        <f>F24</f>
        <v>637.60000000000014</v>
      </c>
      <c r="C29" s="15" t="s">
        <v>14</v>
      </c>
      <c r="D29" s="88">
        <f>G3</f>
        <v>28.44</v>
      </c>
      <c r="E29" s="19"/>
      <c r="F29" s="82"/>
      <c r="G29" s="83">
        <f>B29/D29</f>
        <v>22.419127988748247</v>
      </c>
      <c r="H29" s="21" t="s">
        <v>30</v>
      </c>
      <c r="I29" s="12"/>
      <c r="J29" s="12"/>
      <c r="K29" s="1"/>
      <c r="M29" s="54"/>
      <c r="N29" s="51"/>
      <c r="O29" s="62"/>
      <c r="P29" s="60"/>
      <c r="Q29" s="46"/>
      <c r="R29" s="63"/>
      <c r="S29" s="64"/>
      <c r="T29" s="1"/>
      <c r="U29" s="1"/>
    </row>
    <row r="30" spans="1:21" ht="13.8">
      <c r="A30" s="18"/>
      <c r="B30" s="18"/>
      <c r="C30" s="22"/>
      <c r="D30" s="18"/>
      <c r="E30" s="18"/>
      <c r="F30" s="82"/>
      <c r="G30" s="83">
        <f>40-G29</f>
        <v>17.580872011251753</v>
      </c>
      <c r="H30" s="14" t="s">
        <v>16</v>
      </c>
      <c r="I30" s="12"/>
      <c r="J30" s="18"/>
      <c r="N30" s="4"/>
      <c r="Q30" s="46"/>
      <c r="R30" s="63"/>
      <c r="S30" s="46"/>
      <c r="T30" s="1"/>
    </row>
    <row r="31" spans="1:21" ht="13.8">
      <c r="A31" s="18"/>
      <c r="B31" s="18"/>
      <c r="C31" s="22"/>
      <c r="D31" s="78" t="s">
        <v>32</v>
      </c>
      <c r="E31" s="81"/>
      <c r="F31" s="78"/>
      <c r="G31" s="80"/>
      <c r="H31" s="77"/>
      <c r="I31" s="77"/>
      <c r="J31" s="79"/>
      <c r="N31" s="4"/>
      <c r="Q31" s="46"/>
      <c r="R31" s="63"/>
      <c r="S31" s="46"/>
      <c r="T31" s="1"/>
    </row>
    <row r="32" spans="1:21" ht="13.95" customHeight="1">
      <c r="A32" s="18"/>
      <c r="B32" s="18"/>
      <c r="C32" s="22"/>
      <c r="D32" s="18"/>
      <c r="E32" s="84" t="s">
        <v>27</v>
      </c>
      <c r="F32" s="78"/>
      <c r="G32" s="79"/>
      <c r="H32" s="79"/>
      <c r="I32" s="79"/>
      <c r="J32" s="79"/>
      <c r="N32" s="4"/>
    </row>
    <row r="33" spans="1:20" hidden="1">
      <c r="A33" s="18"/>
      <c r="B33" s="18"/>
      <c r="C33" s="22"/>
      <c r="D33" s="18"/>
      <c r="E33" s="18"/>
      <c r="F33" s="18"/>
      <c r="G33" s="18"/>
      <c r="H33" s="18"/>
      <c r="I33" s="18"/>
      <c r="J33" s="18"/>
      <c r="N33" s="4"/>
    </row>
    <row r="34" spans="1:20" ht="13.8">
      <c r="A34" s="23"/>
      <c r="B34" s="24" t="s">
        <v>21</v>
      </c>
      <c r="C34" s="25"/>
      <c r="D34" s="26" t="s">
        <v>18</v>
      </c>
      <c r="E34" s="27" t="s">
        <v>19</v>
      </c>
      <c r="F34" s="28"/>
      <c r="G34" s="28"/>
      <c r="H34" s="28"/>
      <c r="I34" s="28"/>
      <c r="J34" s="29"/>
      <c r="M34" s="46"/>
      <c r="N34" s="65"/>
      <c r="O34" s="66"/>
      <c r="P34" s="66"/>
      <c r="Q34" s="1"/>
      <c r="R34" s="1"/>
      <c r="S34" s="1"/>
      <c r="T34" s="1"/>
    </row>
    <row r="35" spans="1:20" ht="13.8">
      <c r="A35" s="30" t="s">
        <v>22</v>
      </c>
      <c r="B35" s="20" t="s">
        <v>17</v>
      </c>
      <c r="C35" s="31"/>
      <c r="D35" s="87">
        <f>E18</f>
        <v>500</v>
      </c>
      <c r="E35" s="75">
        <f>D35*2</f>
        <v>1000</v>
      </c>
      <c r="F35" s="12"/>
      <c r="G35" s="12" t="s">
        <v>23</v>
      </c>
      <c r="H35" s="12"/>
      <c r="I35" s="12"/>
      <c r="J35" s="32"/>
      <c r="M35" s="1"/>
      <c r="N35" s="3"/>
      <c r="O35" s="67"/>
      <c r="P35" s="67"/>
      <c r="Q35" s="1"/>
      <c r="R35" s="1"/>
      <c r="S35" s="1"/>
      <c r="T35" s="1"/>
    </row>
    <row r="36" spans="1:20" ht="13.8">
      <c r="A36" s="30" t="s">
        <v>33</v>
      </c>
      <c r="B36" s="20" t="s">
        <v>20</v>
      </c>
      <c r="C36" s="31"/>
      <c r="D36" s="73">
        <f>F24</f>
        <v>637.60000000000014</v>
      </c>
      <c r="E36" s="75">
        <f>D36*2</f>
        <v>1275.2000000000003</v>
      </c>
      <c r="F36" s="14"/>
      <c r="G36" s="12" t="s">
        <v>29</v>
      </c>
      <c r="H36" s="12"/>
      <c r="I36" s="12"/>
      <c r="J36" s="32"/>
      <c r="M36" s="1"/>
      <c r="N36" s="3"/>
      <c r="O36" s="67"/>
      <c r="P36" s="67"/>
      <c r="Q36" s="46"/>
      <c r="R36" s="1"/>
      <c r="S36" s="1"/>
      <c r="T36" s="1"/>
    </row>
    <row r="37" spans="1:20" ht="13.8">
      <c r="A37" s="33"/>
      <c r="B37" s="12"/>
      <c r="C37" s="13"/>
      <c r="D37" s="74">
        <f>SUM(D35:D36)</f>
        <v>1137.6000000000001</v>
      </c>
      <c r="E37" s="34">
        <f>SUM(E35:E36)</f>
        <v>2275.2000000000003</v>
      </c>
      <c r="F37" s="12"/>
      <c r="G37" s="12"/>
      <c r="H37" s="12"/>
      <c r="I37" s="12"/>
      <c r="J37" s="32"/>
      <c r="M37" s="1"/>
      <c r="N37" s="3"/>
      <c r="O37" s="47"/>
      <c r="P37" s="48"/>
      <c r="Q37" s="1"/>
      <c r="R37" s="1"/>
      <c r="S37" s="1"/>
      <c r="T37" s="1"/>
    </row>
    <row r="38" spans="1:20" ht="13.8">
      <c r="A38" s="33"/>
      <c r="B38" s="12"/>
      <c r="C38" s="13"/>
      <c r="D38" s="12"/>
      <c r="E38" s="76"/>
      <c r="F38" s="12"/>
      <c r="G38" s="12"/>
      <c r="H38" s="12"/>
      <c r="I38" s="12"/>
      <c r="J38" s="32"/>
      <c r="M38" s="1"/>
      <c r="N38" s="3"/>
      <c r="O38" s="1"/>
      <c r="P38" s="1"/>
      <c r="Q38" s="1"/>
      <c r="R38" s="1"/>
      <c r="S38" s="1"/>
      <c r="T38" s="1"/>
    </row>
    <row r="39" spans="1:20" ht="13.8">
      <c r="A39" s="38" t="s">
        <v>24</v>
      </c>
      <c r="B39" s="37"/>
      <c r="C39" s="85"/>
      <c r="D39" s="93">
        <f>G3</f>
        <v>28.44</v>
      </c>
      <c r="E39" s="86" t="s">
        <v>31</v>
      </c>
      <c r="F39" s="102">
        <f>G3*80</f>
        <v>2275.2000000000003</v>
      </c>
      <c r="G39" s="102"/>
      <c r="H39" s="16"/>
      <c r="I39" s="16"/>
      <c r="J39" s="35"/>
      <c r="L39" s="68"/>
      <c r="M39" s="1"/>
      <c r="N39" s="3"/>
      <c r="O39" s="99"/>
      <c r="P39" s="99"/>
      <c r="Q39" s="1"/>
      <c r="R39" s="1"/>
      <c r="S39" s="1"/>
      <c r="T39" s="1"/>
    </row>
    <row r="40" spans="1:20" ht="13.8">
      <c r="A40" s="18"/>
      <c r="B40" s="12"/>
      <c r="C40" s="13"/>
      <c r="D40" s="12"/>
      <c r="E40" s="12"/>
      <c r="F40" s="12"/>
      <c r="G40" s="12"/>
      <c r="H40" s="12"/>
      <c r="I40" s="12"/>
      <c r="J40" s="18"/>
      <c r="M40" s="1"/>
      <c r="N40" s="3"/>
      <c r="O40" s="1"/>
      <c r="P40" s="1"/>
      <c r="Q40" s="1"/>
      <c r="R40" s="1"/>
      <c r="S40" s="1"/>
      <c r="T40" s="1"/>
    </row>
  </sheetData>
  <mergeCells count="8">
    <mergeCell ref="F39:G39"/>
    <mergeCell ref="O39:P39"/>
    <mergeCell ref="A1:J1"/>
    <mergeCell ref="L1:U1"/>
    <mergeCell ref="A3:D3"/>
    <mergeCell ref="G3:J3"/>
    <mergeCell ref="R3:U3"/>
    <mergeCell ref="F24:G24"/>
  </mergeCells>
  <pageMargins left="0.25" right="0.31" top="0.22" bottom="0.21" header="0.19" footer="0.17"/>
  <pageSetup scale="97" orientation="portrait" horizontalDpi="1200" verticalDpi="1200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Disablity Calculation</vt:lpstr>
      <vt:lpstr>Disablity Calculation $500 Max</vt:lpstr>
    </vt:vector>
  </TitlesOfParts>
  <Company>New Mexico Environment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carolyn.martinez</dc:creator>
  <cp:lastModifiedBy>Lawrence, Crystal, GSD</cp:lastModifiedBy>
  <cp:lastPrinted>2020-03-19T21:22:23Z</cp:lastPrinted>
  <dcterms:created xsi:type="dcterms:W3CDTF">2010-02-16T18:31:44Z</dcterms:created>
  <dcterms:modified xsi:type="dcterms:W3CDTF">2024-02-15T19:15:57Z</dcterms:modified>
</cp:coreProperties>
</file>